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174820689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d11aebfd8b4df9"/>
    <x:sheet xmlns:r="http://schemas.openxmlformats.org/officeDocument/2006/relationships" name="Moves" sheetId="2" r:id="R020f91b5a2fb4d20"/>
    <x:sheet xmlns:r="http://schemas.openxmlformats.org/officeDocument/2006/relationships" name="Stock" sheetId="3" r:id="R848448a3d0a54e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 &quot;₽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</x:font>
      <x:fill>
        <x:patternFill patternType="solid">
          <x:bgColor rgb="FFFDE2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16a8b270a476a" /><Relationship Type="http://schemas.openxmlformats.org/officeDocument/2006/relationships/theme" Target="/xl/theme/theme1.xml" Id="R67353797e2e64114" /><Relationship Type="http://schemas.openxmlformats.org/officeDocument/2006/relationships/sharedStrings" Target="/xl/sharedStrings.xml" Id="R01e8b4e482bc4cc6" /><Relationship Type="http://schemas.openxmlformats.org/officeDocument/2006/relationships/worksheet" Target="/xl/worksheets/sheet1.xml" Id="R30d11aebfd8b4df9" /><Relationship Type="http://schemas.openxmlformats.org/officeDocument/2006/relationships/worksheet" Target="/xl/worksheets/sheet2.xml" Id="R020f91b5a2fb4d20" /><Relationship Type="http://schemas.openxmlformats.org/officeDocument/2006/relationships/worksheet" Target="/xl/worksheets/sheet3.xml" Id="R848448a3d0a54e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.880000114440918" hidden="0" customWidth="1"/>
    <x:col min="2" max="2" width="24" hidden="0" customWidth="1"/>
    <x:col min="3" max="3" width="9.630000114440918" hidden="0" customWidth="1"/>
    <x:col min="4" max="4" width="10.75" hidden="0" customWidth="1"/>
    <x:col min="5" max="5" width="12.25" hidden="0" customWidth="1"/>
  </x:cols>
  <x:sheetData>
    <x:row r="1">
      <x:c r="A1" s="5" t="str">
        <x:v>SKU</x:v>
      </x:c>
      <x:c r="B1" s="2" t="str">
        <x:v>Товар</x:v>
      </x:c>
      <x:c r="C1" s="2" t="str">
        <x:v>Категория</x:v>
      </x:c>
      <x:c r="D1" s="2" t="str">
        <x:v>Мин. остаток</x:v>
      </x:c>
      <x:c r="E1" s="2" t="str">
        <x:v>Себестоимость</x:v>
      </x:c>
    </x:row>
    <x:row r="2">
      <x:c r="A2" s="2" t="str">
        <x:v>SKU-001</x:v>
      </x:c>
      <x:c r="B2" s="2" t="str">
        <x:v>Кофе 1 кг</x:v>
      </x:c>
      <x:c r="C2" s="2" t="str">
        <x:v>Напитки</x:v>
      </x:c>
      <x:c r="D2" s="2" t="n">
        <x:v>10</x:v>
      </x:c>
      <x:c r="E2" s="8" t="n">
        <x:v>1200</x:v>
      </x:c>
    </x:row>
    <x:row r="3">
      <x:c r="A3" s="2" t="str">
        <x:v>SKU-002</x:v>
      </x:c>
      <x:c r="B3" s="2" t="str">
        <x:v>Чай 500 г</x:v>
      </x:c>
      <x:c r="C3" s="2" t="str">
        <x:v>Напитки</x:v>
      </x:c>
      <x:c r="D3" s="2" t="n">
        <x:v>8</x:v>
      </x:c>
      <x:c r="E3" s="8" t="n">
        <x:v>650</x:v>
      </x:c>
    </x:row>
    <x:row r="4">
      <x:c r="A4" s="2" t="str">
        <x:v>SKU-003</x:v>
      </x:c>
      <x:c r="B4" s="2" t="str">
        <x:v>Сахар 1 кг</x:v>
      </x:c>
      <x:c r="C4" s="2" t="str">
        <x:v>Бакалея</x:v>
      </x:c>
      <x:c r="D4" s="2" t="n">
        <x:v>15</x:v>
      </x:c>
      <x:c r="E4" s="8" t="n">
        <x:v>90</x:v>
      </x:c>
    </x:row>
    <x:row r="5">
      <x:c r="A5" s="2" t="str">
        <x:v>SKU-004</x:v>
      </x:c>
      <x:c r="B5" s="2" t="str">
        <x:v>Стаканы 100 шт</x:v>
      </x:c>
      <x:c r="C5" s="2" t="str">
        <x:v>Расходники</x:v>
      </x:c>
      <x:c r="D5" s="2" t="n">
        <x:v>5</x:v>
      </x:c>
      <x:c r="E5" s="8" t="n">
        <x:v>280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.130000114440918" hidden="0" customWidth="1"/>
    <x:col min="2" max="2" width="6.880000114440918" hidden="0" customWidth="1"/>
    <x:col min="3" max="3" width="8.380000114440918" hidden="0" customWidth="1"/>
    <x:col min="4" max="4" width="9.5" hidden="0" customWidth="1"/>
    <x:col min="5" max="5" width="4.5" hidden="0" customWidth="1"/>
    <x:col min="6" max="6" width="24" hidden="0" customWidth="1"/>
  </x:cols>
  <x:sheetData>
    <x:row r="1">
      <x:c r="A1" s="5" t="str">
        <x:v>Дата</x:v>
      </x:c>
      <x:c r="B1" s="2" t="str">
        <x:v>SKU</x:v>
      </x:c>
      <x:c r="C1" s="2" t="str">
        <x:v>Операция</x:v>
      </x:c>
      <x:c r="D1" s="2" t="str">
        <x:v>Количество</x:v>
      </x:c>
      <x:c r="E1" s="2" t="str">
        <x:v>Цена</x:v>
      </x:c>
      <x:c r="F1" s="2" t="str">
        <x:v>Комментарий</x:v>
      </x:c>
    </x:row>
    <x:row r="2">
      <x:c r="A2" s="2" t="str">
        <x:v>2026-09-01</x:v>
      </x:c>
      <x:c r="B2" s="2" t="str">
        <x:v>SKU-001</x:v>
      </x:c>
      <x:c r="C2" s="2" t="str">
        <x:v>Приход</x:v>
      </x:c>
      <x:c r="D2" s="2" t="n">
        <x:v>30</x:v>
      </x:c>
      <x:c r="E2" s="2" t="n">
        <x:v>1200</x:v>
      </x:c>
      <x:c r="F2" s="2" t="str">
        <x:v>Стартовый приход</x:v>
      </x:c>
    </x:row>
    <x:row r="3">
      <x:c r="A3" s="2" t="str">
        <x:v>2026-09-02</x:v>
      </x:c>
      <x:c r="B3" s="2" t="str">
        <x:v>SKU-001</x:v>
      </x:c>
      <x:c r="C3" s="2" t="str">
        <x:v>Расход</x:v>
      </x:c>
      <x:c r="D3" s="2" t="n">
        <x:v>8</x:v>
      </x:c>
      <x:c r="E3" s="2" t="n">
        <x:v>0</x:v>
      </x:c>
      <x:c r="F3" s="2" t="str">
        <x:v>Продажа</x:v>
      </x:c>
    </x:row>
    <x:row r="4">
      <x:c r="A4" s="2" t="str">
        <x:v>2026-09-03</x:v>
      </x:c>
      <x:c r="B4" s="2" t="str">
        <x:v>SKU-002</x:v>
      </x:c>
      <x:c r="C4" s="2" t="str">
        <x:v>Приход</x:v>
      </x:c>
      <x:c r="D4" s="2" t="n">
        <x:v>20</x:v>
      </x:c>
      <x:c r="E4" s="2" t="n">
        <x:v>650</x:v>
      </x:c>
      <x:c r="F4" s="2" t="str">
        <x:v>Стартовый приход</x:v>
      </x:c>
    </x:row>
    <x:row r="5">
      <x:c r="A5" s="2" t="str">
        <x:v>2026-09-04</x:v>
      </x:c>
      <x:c r="B5" s="2" t="str">
        <x:v>SKU-003</x:v>
      </x:c>
      <x:c r="C5" s="2" t="str">
        <x:v>Приход</x:v>
      </x:c>
      <x:c r="D5" s="2" t="n">
        <x:v>50</x:v>
      </x:c>
      <x:c r="E5" s="2" t="n">
        <x:v>90</x:v>
      </x:c>
      <x:c r="F5" s="2" t="str">
        <x:v>Стартовый приход</x:v>
      </x:c>
    </x:row>
    <x:row r="6">
      <x:c r="A6" s="2" t="str">
        <x:v>2026-09-05</x:v>
      </x:c>
      <x:c r="B6" s="2" t="str">
        <x:v>SKU-001</x:v>
      </x:c>
      <x:c r="C6" s="2" t="str">
        <x:v>Расход</x:v>
      </x:c>
      <x:c r="D6" s="2" t="n">
        <x:v>6</x:v>
      </x:c>
      <x:c r="E6" s="2" t="n">
        <x:v>0</x:v>
      </x:c>
      <x:c r="F6" s="2" t="str">
        <x:v>Продажа</x:v>
      </x:c>
    </x:row>
    <x:row r="7">
      <x:c r="A7" s="2" t="str">
        <x:v>2026-09-06</x:v>
      </x:c>
      <x:c r="B7" s="2" t="str">
        <x:v>SKU-004</x:v>
      </x:c>
      <x:c r="C7" s="2" t="str">
        <x:v>Приход</x:v>
      </x:c>
      <x:c r="D7" s="2" t="n">
        <x:v>12</x:v>
      </x:c>
      <x:c r="E7" s="2" t="n">
        <x:v>280</x:v>
      </x:c>
      <x:c r="F7" s="2" t="str">
        <x:v>Стартовый приход</x:v>
      </x:c>
    </x:row>
    <x:row r="8">
      <x:c r="A8" s="2" t="str">
        <x:v>2026-09-07</x:v>
      </x:c>
      <x:c r="B8" s="2" t="str">
        <x:v>SKU-002</x:v>
      </x:c>
      <x:c r="C8" s="2" t="str">
        <x:v>Расход</x:v>
      </x:c>
      <x:c r="D8" s="2" t="n">
        <x:v>5</x:v>
      </x:c>
      <x:c r="E8" s="2" t="n">
        <x:v>0</x:v>
      </x:c>
      <x:c r="F8" s="2" t="str">
        <x:v>Продажа</x:v>
      </x:c>
    </x:row>
    <x:row r="9">
      <x:c r="A9" s="2" t="str">
        <x:v>2026-09-08</x:v>
      </x:c>
      <x:c r="B9" s="2" t="str">
        <x:v>SKU-003</x:v>
      </x:c>
      <x:c r="C9" s="2" t="str">
        <x:v>Расход</x:v>
      </x:c>
      <x:c r="D9" s="2" t="n">
        <x:v>12</x:v>
      </x:c>
      <x:c r="E9" s="2" t="n">
        <x:v>0</x:v>
      </x:c>
      <x:c r="F9" s="2" t="str">
        <x:v>Продажа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5" t="str">
        <x:v>SKU</x:v>
      </x:c>
      <x:c r="B1" s="2" t="str">
        <x:v>Товар</x:v>
      </x:c>
      <x:c r="C1" s="2" t="str">
        <x:v>Приход</x:v>
      </x:c>
      <x:c r="D1" s="2" t="str">
        <x:v>Расход</x:v>
      </x:c>
      <x:c r="E1" s="2" t="str">
        <x:v>Остаток</x:v>
      </x:c>
      <x:c r="F1" s="2" t="str">
        <x:v>Мин. остаток</x:v>
      </x:c>
      <x:c r="G1" s="2" t="str">
        <x:v>Статус</x:v>
      </x:c>
      <x:c r="H1" s="2" t="str">
        <x:v>Стоимость остатка</x:v>
      </x:c>
    </x:row>
    <x:row r="2">
      <x:c r="A2" s="2" t="str">
        <x:v>SKU-001</x:v>
      </x:c>
      <x:c r="B2" s="2" t="str">
        <x:v>Кофе 1 кг</x:v>
      </x:c>
      <x:c r="C2" s="2" t="n">
        <x:f>SUMIFS(Moves!$D$2:$D$200,Moves!$B$2:$B$200,$A2,Moves!$C$2:$C$200,"Приход")</x:f>
        <x:v>30</x:v>
      </x:c>
      <x:c r="D2" s="2" t="n">
        <x:f>SUMIFS(Moves!$D$2:$D$200,Moves!$B$2:$B$200,$A2,Moves!$C$2:$C$200,"Расход")</x:f>
        <x:v>14</x:v>
      </x:c>
      <x:c r="E2" s="2" t="n">
        <x:f>C2-D2</x:f>
        <x:v>16</x:v>
      </x:c>
      <x:c r="F2" s="2" t="n">
        <x:v>10</x:v>
      </x:c>
      <x:c r="G2" s="2" t="str">
        <x:f>IF(E2&lt;=F2,"Заказать","OK")</x:f>
        <x:v>OK</x:v>
      </x:c>
      <x:c r="H2" s="8" t="n">
        <x:f>E2*Products!E2</x:f>
        <x:v>19200</x:v>
      </x:c>
    </x:row>
    <x:row r="3">
      <x:c r="A3" s="2" t="str">
        <x:v>SKU-002</x:v>
      </x:c>
      <x:c r="B3" s="2" t="str">
        <x:v>Чай 500 г</x:v>
      </x:c>
      <x:c r="C3" s="2" t="n">
        <x:f>SUMIFS(Moves!$D$2:$D$200,Moves!$B$2:$B$200,$A3,Moves!$C$2:$C$200,"Приход")</x:f>
        <x:v>20</x:v>
      </x:c>
      <x:c r="D3" s="2" t="n">
        <x:f>SUMIFS(Moves!$D$2:$D$200,Moves!$B$2:$B$200,$A3,Moves!$C$2:$C$200,"Расход")</x:f>
        <x:v>5</x:v>
      </x:c>
      <x:c r="E3" s="2" t="n">
        <x:f>C3-D3</x:f>
        <x:v>15</x:v>
      </x:c>
      <x:c r="F3" s="2" t="n">
        <x:v>8</x:v>
      </x:c>
      <x:c r="G3" s="2" t="str">
        <x:f>IF(E3&lt;=F3,"Заказать","OK")</x:f>
        <x:v>OK</x:v>
      </x:c>
      <x:c r="H3" s="8" t="n">
        <x:f>E3*Products!E3</x:f>
        <x:v>9750</x:v>
      </x:c>
    </x:row>
    <x:row r="4">
      <x:c r="A4" s="2" t="str">
        <x:v>SKU-003</x:v>
      </x:c>
      <x:c r="B4" s="2" t="str">
        <x:v>Сахар 1 кг</x:v>
      </x:c>
      <x:c r="C4" s="2" t="n">
        <x:f>SUMIFS(Moves!$D$2:$D$200,Moves!$B$2:$B$200,$A4,Moves!$C$2:$C$200,"Приход")</x:f>
        <x:v>50</x:v>
      </x:c>
      <x:c r="D4" s="2" t="n">
        <x:f>SUMIFS(Moves!$D$2:$D$200,Moves!$B$2:$B$200,$A4,Moves!$C$2:$C$200,"Расход")</x:f>
        <x:v>12</x:v>
      </x:c>
      <x:c r="E4" s="2" t="n">
        <x:f>C4-D4</x:f>
        <x:v>38</x:v>
      </x:c>
      <x:c r="F4" s="2" t="n">
        <x:v>15</x:v>
      </x:c>
      <x:c r="G4" s="2" t="str">
        <x:f>IF(E4&lt;=F4,"Заказать","OK")</x:f>
        <x:v>OK</x:v>
      </x:c>
      <x:c r="H4" s="8" t="n">
        <x:f>E4*Products!E4</x:f>
        <x:v>3420</x:v>
      </x:c>
    </x:row>
    <x:row r="5">
      <x:c r="A5" s="2" t="str">
        <x:v>SKU-004</x:v>
      </x:c>
      <x:c r="B5" s="2" t="str">
        <x:v>Стаканы 100 шт</x:v>
      </x:c>
      <x:c r="C5" s="2" t="n">
        <x:f>SUMIFS(Moves!$D$2:$D$200,Moves!$B$2:$B$200,$A5,Moves!$C$2:$C$200,"Приход")</x:f>
        <x:v>12</x:v>
      </x:c>
      <x:c r="D5" s="2" t="n">
        <x:f>SUMIFS(Moves!$D$2:$D$200,Moves!$B$2:$B$200,$A5,Moves!$C$2:$C$200,"Расход")</x:f>
        <x:v>0</x:v>
      </x:c>
      <x:c r="E5" s="2" t="n">
        <x:f>C5-D5</x:f>
        <x:v>12</x:v>
      </x:c>
      <x:c r="F5" s="2" t="n">
        <x:v>5</x:v>
      </x:c>
      <x:c r="G5" s="2" t="str">
        <x:f>IF(E5&lt;=F5,"Заказать","OK")</x:f>
        <x:v>OK</x:v>
      </x:c>
      <x:c r="H5" s="8" t="n">
        <x:f>E5*Products!E5</x:f>
        <x:v>3360</x:v>
      </x:c>
    </x:row>
  </x:sheetData>
  <x:conditionalFormatting sqref="G2:G5">
    <x:cfRule type="expression" dxfId="0" priority="1">
      <x:formula>G2="Заказать"</x:formula>
    </x:cfRule>
  </x:conditionalFormatting>
  <x:pageMargins left="0.7" right="0.7" top="0.75" bottom="0.75" header="0.3" footer="0.3"/>
</x:worksheet>
</file>